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tam\Dropbox\MSMC - desktop\2019\"/>
    </mc:Choice>
  </mc:AlternateContent>
  <xr:revisionPtr revIDLastSave="0" documentId="13_ncr:1_{98AA84DB-CF76-464B-A959-3E916C21AFF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9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7" i="6" l="1"/>
  <c r="G77" i="6" l="1"/>
  <c r="G60" i="6"/>
  <c r="G82" i="6"/>
  <c r="G90" i="6"/>
  <c r="G105" i="6"/>
  <c r="G107" i="6"/>
  <c r="G45" i="6"/>
  <c r="G47" i="6"/>
  <c r="G31" i="6"/>
  <c r="G26" i="6"/>
  <c r="D26" i="6"/>
  <c r="D105" i="6"/>
  <c r="G109" i="6"/>
  <c r="E26" i="6"/>
  <c r="E31" i="6"/>
  <c r="E45" i="6"/>
  <c r="E47" i="6"/>
  <c r="E60" i="6"/>
  <c r="E77" i="6"/>
  <c r="E82" i="6"/>
  <c r="E90" i="6"/>
  <c r="E105" i="6"/>
  <c r="E109" i="6"/>
  <c r="F105" i="6"/>
  <c r="F90" i="6"/>
  <c r="F82" i="6"/>
  <c r="F77" i="6"/>
  <c r="F60" i="6"/>
  <c r="F45" i="6"/>
  <c r="F26" i="6"/>
  <c r="F31" i="6"/>
  <c r="F107" i="6"/>
  <c r="F47" i="6"/>
  <c r="D31" i="6"/>
  <c r="D45" i="6"/>
  <c r="D60" i="6"/>
  <c r="D77" i="6"/>
  <c r="D82" i="6"/>
  <c r="D90" i="6"/>
  <c r="C69" i="6"/>
  <c r="D107" i="6"/>
  <c r="F109" i="6"/>
  <c r="D47" i="6"/>
  <c r="C105" i="6"/>
  <c r="B105" i="6"/>
  <c r="C90" i="6"/>
  <c r="B90" i="6"/>
  <c r="C82" i="6"/>
  <c r="B82" i="6"/>
  <c r="C77" i="6"/>
  <c r="B77" i="6"/>
  <c r="B69" i="6"/>
  <c r="C60" i="6"/>
  <c r="B60" i="6"/>
  <c r="C45" i="6"/>
  <c r="B45" i="6"/>
  <c r="C31" i="6"/>
  <c r="B31" i="6"/>
  <c r="C26" i="6"/>
  <c r="B26" i="6"/>
  <c r="D109" i="6"/>
  <c r="B107" i="6"/>
  <c r="B47" i="6"/>
  <c r="C107" i="6"/>
  <c r="C47" i="6"/>
  <c r="B109" i="6"/>
  <c r="C109" i="6"/>
</calcChain>
</file>

<file path=xl/sharedStrings.xml><?xml version="1.0" encoding="utf-8"?>
<sst xmlns="http://schemas.openxmlformats.org/spreadsheetml/2006/main" count="130" uniqueCount="96">
  <si>
    <t>MOUNTAIN STATES MENNONITE CONFERENCE</t>
  </si>
  <si>
    <t> </t>
  </si>
  <si>
    <t>2020 WORKING BUDGET</t>
  </si>
  <si>
    <t>Actuals</t>
  </si>
  <si>
    <t>Acutals as of</t>
  </si>
  <si>
    <t>Budget</t>
  </si>
  <si>
    <t>PROPOSED</t>
  </si>
  <si>
    <t>INCOME</t>
  </si>
  <si>
    <t>Churches &amp; Emerging Groups</t>
  </si>
  <si>
    <t>Albuquerque Mennonite</t>
  </si>
  <si>
    <t>Alive With Grace Fellowship</t>
  </si>
  <si>
    <t>Anabaptist Fellowship Alamosa</t>
  </si>
  <si>
    <t>Beloved Community</t>
  </si>
  <si>
    <t>Beth El Mennonite</t>
  </si>
  <si>
    <t>Boulder Mennonite</t>
  </si>
  <si>
    <t xml:space="preserve">Carlsbad Mennonite </t>
  </si>
  <si>
    <t>East Holbrook Mennonite</t>
  </si>
  <si>
    <t>Emmanual Mennonite</t>
  </si>
  <si>
    <t>First Mennonite Denver</t>
  </si>
  <si>
    <t>Ft Collins Mennonite</t>
  </si>
  <si>
    <t>Glennon Heights Mennonite</t>
  </si>
  <si>
    <t>Glenwood (Defiance) Mennonite</t>
  </si>
  <si>
    <t>Hmong Mennonite</t>
  </si>
  <si>
    <t>Living Light of Peace</t>
  </si>
  <si>
    <t>Mtn Community Mennonite</t>
  </si>
  <si>
    <t>Peace Mennonite</t>
  </si>
  <si>
    <t>Rocky Ford Mennonite</t>
  </si>
  <si>
    <t>Sojourn Mennonite (Ft Collins)</t>
  </si>
  <si>
    <t>Total Church Income</t>
  </si>
  <si>
    <t>Investment Contributions</t>
  </si>
  <si>
    <t>Endowment Earnings</t>
  </si>
  <si>
    <t>Interest Earnings - Other</t>
  </si>
  <si>
    <t>Operating Reserve Earnings</t>
  </si>
  <si>
    <t>Total Investment Contributions</t>
  </si>
  <si>
    <t>Other Revenue</t>
  </si>
  <si>
    <t>Alamosa Partnership</t>
  </si>
  <si>
    <t xml:space="preserve">Annual Assembly </t>
  </si>
  <si>
    <t>Designated TWIMC, ASC, Other</t>
  </si>
  <si>
    <t>Development Fund Transfer (25%)</t>
  </si>
  <si>
    <t>Other Contributions</t>
  </si>
  <si>
    <t>Pueblo Properties</t>
  </si>
  <si>
    <t>Dialogue Resource Team</t>
  </si>
  <si>
    <t>Ministerial Council</t>
  </si>
  <si>
    <t>Healthy Boundary Training</t>
  </si>
  <si>
    <t>SEED Program Transfer</t>
  </si>
  <si>
    <t>Reserves Transfer</t>
  </si>
  <si>
    <t>Grants</t>
  </si>
  <si>
    <t>Total Other Revenue</t>
  </si>
  <si>
    <t>TOTAL INCOME</t>
  </si>
  <si>
    <t>EXPENSES</t>
  </si>
  <si>
    <t xml:space="preserve"> </t>
  </si>
  <si>
    <t>Conference Minister /Transitional</t>
  </si>
  <si>
    <t>Medical Ins Allowance</t>
  </si>
  <si>
    <t>Pension</t>
  </si>
  <si>
    <t>Salary and Housing Allowance</t>
  </si>
  <si>
    <t>FICA</t>
  </si>
  <si>
    <t>Conference Ministry Expenses (office)</t>
  </si>
  <si>
    <t>Continuing Education</t>
  </si>
  <si>
    <t>Mobile Phone/Tech Allow</t>
  </si>
  <si>
    <t>Travel &amp; Auto</t>
  </si>
  <si>
    <t>Total Conference Minister</t>
  </si>
  <si>
    <t>Assoc/Acting Conference Minister (ACM)</t>
  </si>
  <si>
    <t>Assoc. Conf. Ministry Expenses</t>
  </si>
  <si>
    <t>ACM Travel &amp; Auto</t>
  </si>
  <si>
    <t>Total ACM</t>
  </si>
  <si>
    <t>Conference Staff</t>
  </si>
  <si>
    <t>Administrator Salary</t>
  </si>
  <si>
    <t>Treasurer Salary</t>
  </si>
  <si>
    <t>Administrator FICA</t>
  </si>
  <si>
    <t>Treasurer FICA</t>
  </si>
  <si>
    <t>Tech Allowance</t>
  </si>
  <si>
    <t>Total Conference Staff</t>
  </si>
  <si>
    <t>Office/Capital Expenses</t>
  </si>
  <si>
    <t>Liability Insurance/Workers Comp</t>
  </si>
  <si>
    <t>Office Supplies</t>
  </si>
  <si>
    <t>Total Office/Capital</t>
  </si>
  <si>
    <t>Conference Gatherings</t>
  </si>
  <si>
    <t>Annual Assembly</t>
  </si>
  <si>
    <t>MCUSA Events (non staff)</t>
  </si>
  <si>
    <t>Faith and Life Forum</t>
  </si>
  <si>
    <t>MSMC travel</t>
  </si>
  <si>
    <t xml:space="preserve">Travel </t>
  </si>
  <si>
    <t>Total Conference Gatherings</t>
  </si>
  <si>
    <t>Supporting Our Mission</t>
  </si>
  <si>
    <t>Conference Development</t>
  </si>
  <si>
    <t>DRT</t>
  </si>
  <si>
    <t>Mini Coun</t>
  </si>
  <si>
    <t>TWIMC F&amp;R Project</t>
  </si>
  <si>
    <t>MCUSA Support</t>
  </si>
  <si>
    <t>Rocky Mtn Menno Camp</t>
  </si>
  <si>
    <t>The Corinthian Plan</t>
  </si>
  <si>
    <t>Youth/Family Ministries</t>
  </si>
  <si>
    <t>SEED  projects</t>
  </si>
  <si>
    <t>Total Supporting our Mission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</si>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</sst>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E1F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2" xfId="0" applyFont="1" applyBorder="1"/>
    <xf numFmtId="2" fontId="1" fillId="0" borderId="0" xfId="0" applyNumberFormat="1" applyFont="1"/>
    <xf numFmtId="2" fontId="2" fillId="0" borderId="0" xfId="0" applyNumberFormat="1" applyFont="1"/>
    <xf numFmtId="0" fontId="0" fillId="2" borderId="0" xfId="0" applyFill="1"/>
    <xf numFmtId="0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1" fillId="3" borderId="3" xfId="0" applyNumberFormat="1" applyFont="1" applyFill="1" applyBorder="1"/>
    <xf numFmtId="2" fontId="2" fillId="3" borderId="3" xfId="0" applyNumberFormat="1" applyFont="1" applyFill="1" applyBorder="1"/>
    <xf numFmtId="2" fontId="3" fillId="3" borderId="3" xfId="0" applyNumberFormat="1" applyFont="1" applyFill="1" applyBorder="1"/>
    <xf numFmtId="2" fontId="7" fillId="3" borderId="3" xfId="0" applyNumberFormat="1" applyFont="1" applyFill="1" applyBorder="1"/>
    <xf numFmtId="2" fontId="4" fillId="3" borderId="3" xfId="0" applyNumberFormat="1" applyFont="1" applyFill="1" applyBorder="1"/>
    <xf numFmtId="0" fontId="1" fillId="4" borderId="3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14" fontId="6" fillId="4" borderId="4" xfId="0" applyNumberFormat="1" applyFont="1" applyFill="1" applyBorder="1" applyAlignment="1">
      <alignment horizontal="center"/>
    </xf>
    <xf numFmtId="2" fontId="1" fillId="4" borderId="3" xfId="0" applyNumberFormat="1" applyFont="1" applyFill="1" applyBorder="1"/>
    <xf numFmtId="2" fontId="2" fillId="4" borderId="3" xfId="0" applyNumberFormat="1" applyFont="1" applyFill="1" applyBorder="1"/>
    <xf numFmtId="2" fontId="3" fillId="4" borderId="3" xfId="0" applyNumberFormat="1" applyFont="1" applyFill="1" applyBorder="1"/>
    <xf numFmtId="2" fontId="7" fillId="4" borderId="3" xfId="0" applyNumberFormat="1" applyFont="1" applyFill="1" applyBorder="1"/>
    <xf numFmtId="2" fontId="4" fillId="4" borderId="3" xfId="0" applyNumberFormat="1" applyFont="1" applyFill="1" applyBorder="1"/>
    <xf numFmtId="2" fontId="1" fillId="0" borderId="0" xfId="0" applyNumberFormat="1" applyFont="1" applyFill="1"/>
    <xf numFmtId="0" fontId="0" fillId="0" borderId="0" xfId="0" applyFill="1"/>
    <xf numFmtId="0" fontId="1" fillId="5" borderId="5" xfId="0" applyNumberFormat="1" applyFont="1" applyFill="1" applyBorder="1" applyAlignment="1">
      <alignment horizontal="center"/>
    </xf>
    <xf numFmtId="2" fontId="1" fillId="5" borderId="5" xfId="0" applyNumberFormat="1" applyFont="1" applyFill="1" applyBorder="1" applyAlignment="1">
      <alignment horizontal="center"/>
    </xf>
    <xf numFmtId="14" fontId="6" fillId="5" borderId="5" xfId="0" applyNumberFormat="1" applyFont="1" applyFill="1" applyBorder="1" applyAlignment="1">
      <alignment horizontal="center"/>
    </xf>
    <xf numFmtId="2" fontId="1" fillId="5" borderId="5" xfId="0" applyNumberFormat="1" applyFont="1" applyFill="1" applyBorder="1"/>
    <xf numFmtId="2" fontId="2" fillId="5" borderId="5" xfId="0" applyNumberFormat="1" applyFont="1" applyFill="1" applyBorder="1"/>
    <xf numFmtId="2" fontId="3" fillId="5" borderId="5" xfId="0" applyNumberFormat="1" applyFont="1" applyFill="1" applyBorder="1"/>
    <xf numFmtId="2" fontId="7" fillId="5" borderId="5" xfId="0" applyNumberFormat="1" applyFont="1" applyFill="1" applyBorder="1"/>
    <xf numFmtId="2" fontId="4" fillId="5" borderId="5" xfId="0" applyNumberFormat="1" applyFont="1" applyFill="1" applyBorder="1"/>
    <xf numFmtId="2" fontId="7" fillId="2" borderId="0" xfId="0" applyNumberFormat="1" applyFont="1" applyFill="1" applyBorder="1"/>
    <xf numFmtId="0" fontId="1" fillId="6" borderId="3" xfId="0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2" fontId="6" fillId="6" borderId="4" xfId="0" applyNumberFormat="1" applyFont="1" applyFill="1" applyBorder="1" applyAlignment="1">
      <alignment horizontal="center"/>
    </xf>
    <xf numFmtId="2" fontId="1" fillId="6" borderId="3" xfId="0" applyNumberFormat="1" applyFont="1" applyFill="1" applyBorder="1"/>
    <xf numFmtId="2" fontId="2" fillId="6" borderId="3" xfId="0" applyNumberFormat="1" applyFont="1" applyFill="1" applyBorder="1"/>
    <xf numFmtId="2" fontId="3" fillId="6" borderId="3" xfId="0" applyNumberFormat="1" applyFont="1" applyFill="1" applyBorder="1"/>
    <xf numFmtId="2" fontId="7" fillId="6" borderId="3" xfId="0" applyNumberFormat="1" applyFont="1" applyFill="1" applyBorder="1"/>
    <xf numFmtId="2" fontId="4" fillId="6" borderId="3" xfId="0" applyNumberFormat="1" applyFont="1" applyFill="1" applyBorder="1"/>
    <xf numFmtId="2" fontId="1" fillId="9" borderId="3" xfId="0" applyNumberFormat="1" applyFont="1" applyFill="1" applyBorder="1"/>
    <xf numFmtId="2" fontId="2" fillId="9" borderId="3" xfId="0" applyNumberFormat="1" applyFont="1" applyFill="1" applyBorder="1"/>
    <xf numFmtId="0" fontId="1" fillId="9" borderId="3" xfId="0" applyNumberFormat="1" applyFont="1" applyFill="1" applyBorder="1" applyAlignment="1">
      <alignment horizontal="center"/>
    </xf>
    <xf numFmtId="2" fontId="1" fillId="9" borderId="3" xfId="0" applyNumberFormat="1" applyFont="1" applyFill="1" applyBorder="1" applyAlignment="1">
      <alignment horizontal="center"/>
    </xf>
    <xf numFmtId="14" fontId="6" fillId="9" borderId="4" xfId="0" applyNumberFormat="1" applyFont="1" applyFill="1" applyBorder="1" applyAlignment="1">
      <alignment horizontal="center"/>
    </xf>
    <xf numFmtId="2" fontId="3" fillId="9" borderId="3" xfId="0" applyNumberFormat="1" applyFont="1" applyFill="1" applyBorder="1"/>
    <xf numFmtId="2" fontId="7" fillId="9" borderId="3" xfId="0" applyNumberFormat="1" applyFont="1" applyFill="1" applyBorder="1"/>
    <xf numFmtId="2" fontId="4" fillId="9" borderId="3" xfId="0" applyNumberFormat="1" applyFont="1" applyFill="1" applyBorder="1"/>
    <xf numFmtId="2" fontId="1" fillId="7" borderId="5" xfId="0" applyNumberFormat="1" applyFont="1" applyFill="1" applyBorder="1"/>
    <xf numFmtId="2" fontId="1" fillId="8" borderId="5" xfId="0" applyNumberFormat="1" applyFont="1" applyFill="1" applyBorder="1"/>
    <xf numFmtId="2" fontId="1" fillId="9" borderId="5" xfId="0" applyNumberFormat="1" applyFont="1" applyFill="1" applyBorder="1"/>
    <xf numFmtId="2" fontId="1" fillId="4" borderId="5" xfId="0" applyNumberFormat="1" applyFont="1" applyFill="1" applyBorder="1"/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0" fontId="0" fillId="4" borderId="5" xfId="0" applyFill="1" applyBorder="1"/>
    <xf numFmtId="2" fontId="2" fillId="7" borderId="5" xfId="0" applyNumberFormat="1" applyFont="1" applyFill="1" applyBorder="1"/>
    <xf numFmtId="2" fontId="2" fillId="8" borderId="5" xfId="0" applyNumberFormat="1" applyFont="1" applyFill="1" applyBorder="1"/>
    <xf numFmtId="2" fontId="2" fillId="9" borderId="5" xfId="0" applyNumberFormat="1" applyFont="1" applyFill="1" applyBorder="1"/>
    <xf numFmtId="2" fontId="2" fillId="4" borderId="5" xfId="0" applyNumberFormat="1" applyFont="1" applyFill="1" applyBorder="1"/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2" fontId="1" fillId="6" borderId="4" xfId="0" applyNumberFormat="1" applyFont="1" applyFill="1" applyBorder="1"/>
    <xf numFmtId="2" fontId="1" fillId="3" borderId="4" xfId="0" applyNumberFormat="1" applyFont="1" applyFill="1" applyBorder="1"/>
    <xf numFmtId="2" fontId="1" fillId="9" borderId="4" xfId="0" applyNumberFormat="1" applyFont="1" applyFill="1" applyBorder="1"/>
    <xf numFmtId="2" fontId="1" fillId="4" borderId="4" xfId="0" applyNumberFormat="1" applyFont="1" applyFill="1" applyBorder="1"/>
    <xf numFmtId="2" fontId="1" fillId="5" borderId="6" xfId="0" applyNumberFormat="1" applyFont="1" applyFill="1" applyBorder="1"/>
    <xf numFmtId="2" fontId="2" fillId="6" borderId="7" xfId="0" applyNumberFormat="1" applyFont="1" applyFill="1" applyBorder="1"/>
    <xf numFmtId="2" fontId="2" fillId="3" borderId="7" xfId="0" applyNumberFormat="1" applyFont="1" applyFill="1" applyBorder="1"/>
    <xf numFmtId="2" fontId="2" fillId="9" borderId="7" xfId="0" applyNumberFormat="1" applyFont="1" applyFill="1" applyBorder="1"/>
    <xf numFmtId="2" fontId="2" fillId="4" borderId="7" xfId="0" applyNumberFormat="1" applyFont="1" applyFill="1" applyBorder="1"/>
    <xf numFmtId="2" fontId="2" fillId="5" borderId="8" xfId="0" applyNumberFormat="1" applyFont="1" applyFill="1" applyBorder="1"/>
    <xf numFmtId="14" fontId="8" fillId="4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1"/>
  <sheetViews>
    <sheetView tabSelected="1" topLeftCell="A25" zoomScale="130" zoomScaleNormal="130" workbookViewId="0">
      <selection activeCell="U8" sqref="U8"/>
    </sheetView>
  </sheetViews>
  <sheetFormatPr defaultRowHeight="15" x14ac:dyDescent="0.25"/>
  <cols>
    <col min="1" max="1" width="30.140625" customWidth="1"/>
    <col min="2" max="4" width="12.7109375" customWidth="1"/>
    <col min="5" max="5" width="12.7109375" style="29" customWidth="1"/>
    <col min="6" max="6" width="13.5703125" customWidth="1"/>
    <col min="7" max="7" width="16.140625" customWidth="1"/>
    <col min="8" max="8" width="9.85546875" bestFit="1" customWidth="1"/>
  </cols>
  <sheetData>
    <row r="1" spans="1:7" x14ac:dyDescent="0.25">
      <c r="A1" s="1" t="s">
        <v>0</v>
      </c>
      <c r="B1" s="9"/>
      <c r="C1" s="9"/>
      <c r="D1" s="9" t="s">
        <v>1</v>
      </c>
      <c r="E1" s="28"/>
      <c r="F1" s="9"/>
      <c r="G1" s="9"/>
    </row>
    <row r="2" spans="1:7" x14ac:dyDescent="0.25">
      <c r="A2" s="1" t="s">
        <v>2</v>
      </c>
      <c r="B2" s="9"/>
      <c r="C2" s="9"/>
      <c r="D2" s="9"/>
      <c r="E2" s="28"/>
      <c r="F2" s="9"/>
      <c r="G2" s="9"/>
    </row>
    <row r="3" spans="1:7" x14ac:dyDescent="0.25">
      <c r="A3" s="1"/>
      <c r="B3" s="39">
        <v>2016</v>
      </c>
      <c r="C3" s="12">
        <v>2017</v>
      </c>
      <c r="D3" s="49">
        <v>2018</v>
      </c>
      <c r="E3" s="20">
        <v>2019</v>
      </c>
      <c r="F3" s="20">
        <v>2019</v>
      </c>
      <c r="G3" s="30">
        <v>2020</v>
      </c>
    </row>
    <row r="4" spans="1:7" x14ac:dyDescent="0.25">
      <c r="A4" s="1"/>
      <c r="B4" s="40" t="s">
        <v>3</v>
      </c>
      <c r="C4" s="13" t="s">
        <v>3</v>
      </c>
      <c r="D4" s="50" t="s">
        <v>3</v>
      </c>
      <c r="E4" s="21" t="s">
        <v>4</v>
      </c>
      <c r="F4" s="21" t="s">
        <v>5</v>
      </c>
      <c r="G4" s="31" t="s">
        <v>6</v>
      </c>
    </row>
    <row r="5" spans="1:7" x14ac:dyDescent="0.25">
      <c r="A5" s="8" t="s">
        <v>7</v>
      </c>
      <c r="B5" s="41"/>
      <c r="C5" s="14"/>
      <c r="D5" s="51" t="s">
        <v>1</v>
      </c>
      <c r="E5" s="79">
        <v>43646</v>
      </c>
      <c r="F5" s="22" t="s">
        <v>1</v>
      </c>
      <c r="G5" s="32" t="s">
        <v>1</v>
      </c>
    </row>
    <row r="6" spans="1:7" x14ac:dyDescent="0.25">
      <c r="A6" s="2" t="s">
        <v>8</v>
      </c>
      <c r="B6" s="42"/>
      <c r="C6" s="15"/>
      <c r="D6" s="47"/>
      <c r="E6" s="23"/>
      <c r="F6" s="23"/>
      <c r="G6" s="33"/>
    </row>
    <row r="7" spans="1:7" x14ac:dyDescent="0.25">
      <c r="A7" s="3" t="s">
        <v>9</v>
      </c>
      <c r="B7" s="42">
        <v>8055.52</v>
      </c>
      <c r="C7" s="15">
        <v>8570.93</v>
      </c>
      <c r="D7" s="47">
        <v>9298.02</v>
      </c>
      <c r="E7" s="23">
        <v>1887.44</v>
      </c>
      <c r="F7" s="23">
        <v>8250</v>
      </c>
      <c r="G7" s="33">
        <v>9500</v>
      </c>
    </row>
    <row r="8" spans="1:7" x14ac:dyDescent="0.25">
      <c r="A8" s="3" t="s">
        <v>10</v>
      </c>
      <c r="B8" s="42">
        <v>200</v>
      </c>
      <c r="C8" s="15">
        <v>1200</v>
      </c>
      <c r="D8" s="47">
        <v>1200</v>
      </c>
      <c r="E8" s="23">
        <v>600</v>
      </c>
      <c r="F8" s="23">
        <v>1200</v>
      </c>
      <c r="G8" s="33">
        <v>1200</v>
      </c>
    </row>
    <row r="9" spans="1:7" x14ac:dyDescent="0.25">
      <c r="A9" s="3" t="s">
        <v>11</v>
      </c>
      <c r="B9" s="42">
        <v>1000</v>
      </c>
      <c r="C9" s="15">
        <v>1000</v>
      </c>
      <c r="D9" s="47">
        <v>1000</v>
      </c>
      <c r="E9" s="23">
        <v>1000</v>
      </c>
      <c r="F9" s="23">
        <v>1000</v>
      </c>
      <c r="G9" s="33">
        <v>1000</v>
      </c>
    </row>
    <row r="10" spans="1:7" x14ac:dyDescent="0.25">
      <c r="A10" s="3" t="s">
        <v>12</v>
      </c>
      <c r="B10" s="42">
        <v>250</v>
      </c>
      <c r="C10" s="15">
        <v>0</v>
      </c>
      <c r="D10" s="47">
        <v>0</v>
      </c>
      <c r="E10" s="23">
        <v>0</v>
      </c>
      <c r="F10" s="23">
        <v>500</v>
      </c>
      <c r="G10" s="33">
        <v>500</v>
      </c>
    </row>
    <row r="11" spans="1:7" x14ac:dyDescent="0.25">
      <c r="A11" s="3" t="s">
        <v>13</v>
      </c>
      <c r="B11" s="42">
        <v>14500</v>
      </c>
      <c r="C11" s="15">
        <v>14500</v>
      </c>
      <c r="D11" s="47">
        <v>14500</v>
      </c>
      <c r="E11" s="23">
        <v>3625</v>
      </c>
      <c r="F11" s="23">
        <v>15000</v>
      </c>
      <c r="G11" s="33">
        <v>14500</v>
      </c>
    </row>
    <row r="12" spans="1:7" x14ac:dyDescent="0.25">
      <c r="A12" s="3" t="s">
        <v>14</v>
      </c>
      <c r="B12" s="42">
        <v>2500</v>
      </c>
      <c r="C12" s="15">
        <v>7500</v>
      </c>
      <c r="D12" s="47">
        <v>6000</v>
      </c>
      <c r="E12" s="23">
        <v>2500</v>
      </c>
      <c r="F12" s="23">
        <v>5000</v>
      </c>
      <c r="G12" s="33">
        <v>6000</v>
      </c>
    </row>
    <row r="13" spans="1:7" x14ac:dyDescent="0.25">
      <c r="A13" s="3" t="s">
        <v>15</v>
      </c>
      <c r="B13" s="42">
        <v>0</v>
      </c>
      <c r="C13" s="15">
        <v>1050</v>
      </c>
      <c r="D13" s="47">
        <v>0</v>
      </c>
      <c r="E13" s="23">
        <v>0</v>
      </c>
      <c r="F13" s="23">
        <v>1000</v>
      </c>
      <c r="G13" s="33">
        <v>500</v>
      </c>
    </row>
    <row r="14" spans="1:7" x14ac:dyDescent="0.25">
      <c r="A14" s="3" t="s">
        <v>16</v>
      </c>
      <c r="B14" s="42">
        <v>1300</v>
      </c>
      <c r="C14" s="15">
        <v>200</v>
      </c>
      <c r="D14" s="47">
        <v>0</v>
      </c>
      <c r="E14" s="23">
        <v>0</v>
      </c>
      <c r="F14" s="23">
        <v>1000</v>
      </c>
      <c r="G14" s="33">
        <v>500</v>
      </c>
    </row>
    <row r="15" spans="1:7" x14ac:dyDescent="0.25">
      <c r="A15" s="3" t="s">
        <v>17</v>
      </c>
      <c r="B15" s="42">
        <v>2433.36</v>
      </c>
      <c r="C15" s="15">
        <v>4666.6400000000003</v>
      </c>
      <c r="D15" s="47">
        <v>5000</v>
      </c>
      <c r="E15" s="23">
        <v>4000</v>
      </c>
      <c r="F15" s="23">
        <v>3500</v>
      </c>
      <c r="G15" s="33">
        <v>5000</v>
      </c>
    </row>
    <row r="16" spans="1:7" x14ac:dyDescent="0.25">
      <c r="A16" s="3" t="s">
        <v>18</v>
      </c>
      <c r="B16" s="42">
        <v>25500</v>
      </c>
      <c r="C16" s="15">
        <v>26500</v>
      </c>
      <c r="D16" s="47">
        <v>26499.96</v>
      </c>
      <c r="E16" s="23">
        <v>14250</v>
      </c>
      <c r="F16" s="23">
        <v>26500</v>
      </c>
      <c r="G16" s="33">
        <v>26500</v>
      </c>
    </row>
    <row r="17" spans="1:7" x14ac:dyDescent="0.25">
      <c r="A17" s="3" t="s">
        <v>19</v>
      </c>
      <c r="B17" s="42">
        <v>0</v>
      </c>
      <c r="C17" s="15">
        <v>0</v>
      </c>
      <c r="D17" s="47">
        <v>350</v>
      </c>
      <c r="E17" s="23">
        <v>0</v>
      </c>
      <c r="F17" s="23">
        <v>250</v>
      </c>
      <c r="G17" s="33">
        <v>350</v>
      </c>
    </row>
    <row r="18" spans="1:7" x14ac:dyDescent="0.25">
      <c r="A18" s="3" t="s">
        <v>20</v>
      </c>
      <c r="B18" s="42">
        <v>10500</v>
      </c>
      <c r="C18" s="15">
        <v>10500</v>
      </c>
      <c r="D18" s="47">
        <v>9625</v>
      </c>
      <c r="E18" s="23">
        <v>5250</v>
      </c>
      <c r="F18" s="23">
        <v>10500</v>
      </c>
      <c r="G18" s="33">
        <v>10500</v>
      </c>
    </row>
    <row r="19" spans="1:7" x14ac:dyDescent="0.25">
      <c r="A19" s="3" t="s">
        <v>21</v>
      </c>
      <c r="B19" s="42">
        <v>0</v>
      </c>
      <c r="C19" s="15">
        <v>500</v>
      </c>
      <c r="D19" s="47">
        <v>750</v>
      </c>
      <c r="E19" s="23">
        <v>0</v>
      </c>
      <c r="F19" s="23">
        <v>1000</v>
      </c>
      <c r="G19" s="33">
        <v>500</v>
      </c>
    </row>
    <row r="20" spans="1:7" x14ac:dyDescent="0.25">
      <c r="A20" s="3" t="s">
        <v>22</v>
      </c>
      <c r="B20" s="42">
        <v>400</v>
      </c>
      <c r="C20" s="15">
        <v>400</v>
      </c>
      <c r="D20" s="47">
        <v>400</v>
      </c>
      <c r="E20" s="23">
        <v>0</v>
      </c>
      <c r="F20" s="23">
        <v>400</v>
      </c>
      <c r="G20" s="33">
        <v>400</v>
      </c>
    </row>
    <row r="21" spans="1:7" x14ac:dyDescent="0.25">
      <c r="A21" s="3" t="s">
        <v>23</v>
      </c>
      <c r="B21" s="42">
        <v>1700</v>
      </c>
      <c r="C21" s="15">
        <v>300</v>
      </c>
      <c r="D21" s="47">
        <v>1600</v>
      </c>
      <c r="E21" s="23">
        <v>600</v>
      </c>
      <c r="F21" s="23">
        <v>1000</v>
      </c>
      <c r="G21" s="33">
        <v>1500</v>
      </c>
    </row>
    <row r="22" spans="1:7" x14ac:dyDescent="0.25">
      <c r="A22" s="3" t="s">
        <v>24</v>
      </c>
      <c r="B22" s="42">
        <v>3500</v>
      </c>
      <c r="C22" s="15">
        <v>3300</v>
      </c>
      <c r="D22" s="47">
        <v>3500</v>
      </c>
      <c r="E22" s="23">
        <v>1750</v>
      </c>
      <c r="F22" s="23">
        <v>3500</v>
      </c>
      <c r="G22" s="33">
        <v>3500</v>
      </c>
    </row>
    <row r="23" spans="1:7" x14ac:dyDescent="0.25">
      <c r="A23" s="3" t="s">
        <v>25</v>
      </c>
      <c r="B23" s="42">
        <v>3000</v>
      </c>
      <c r="C23" s="15">
        <v>3000</v>
      </c>
      <c r="D23" s="47">
        <v>0</v>
      </c>
      <c r="E23" s="23">
        <v>0</v>
      </c>
      <c r="F23" s="23">
        <v>0</v>
      </c>
      <c r="G23" s="33">
        <v>0</v>
      </c>
    </row>
    <row r="24" spans="1:7" x14ac:dyDescent="0.25">
      <c r="A24" s="3" t="s">
        <v>26</v>
      </c>
      <c r="B24" s="42">
        <v>2000</v>
      </c>
      <c r="C24" s="15">
        <v>1000</v>
      </c>
      <c r="D24" s="47">
        <v>0</v>
      </c>
      <c r="E24" s="23">
        <v>0</v>
      </c>
      <c r="F24" s="23">
        <v>0</v>
      </c>
      <c r="G24" s="33">
        <v>0</v>
      </c>
    </row>
    <row r="25" spans="1:7" x14ac:dyDescent="0.25">
      <c r="A25" s="3" t="s">
        <v>27</v>
      </c>
      <c r="B25" s="42">
        <v>200</v>
      </c>
      <c r="C25" s="15">
        <v>458</v>
      </c>
      <c r="D25" s="47">
        <v>750</v>
      </c>
      <c r="E25" s="23">
        <v>0</v>
      </c>
      <c r="F25" s="23">
        <v>500</v>
      </c>
      <c r="G25" s="33">
        <v>500</v>
      </c>
    </row>
    <row r="26" spans="1:7" x14ac:dyDescent="0.25">
      <c r="A26" s="4" t="s">
        <v>28</v>
      </c>
      <c r="B26" s="43">
        <f t="shared" ref="B26:F26" si="0">SUM(B7:B25)</f>
        <v>77038.880000000005</v>
      </c>
      <c r="C26" s="16">
        <f t="shared" si="0"/>
        <v>84645.57</v>
      </c>
      <c r="D26" s="48">
        <f t="shared" si="0"/>
        <v>80472.98000000001</v>
      </c>
      <c r="E26" s="24">
        <f t="shared" si="0"/>
        <v>35462.44</v>
      </c>
      <c r="F26" s="24">
        <f t="shared" si="0"/>
        <v>80100</v>
      </c>
      <c r="G26" s="34">
        <f>SUM(G7:G25)</f>
        <v>82450</v>
      </c>
    </row>
    <row r="27" spans="1:7" x14ac:dyDescent="0.25">
      <c r="A27" s="5" t="s">
        <v>29</v>
      </c>
      <c r="B27" s="42"/>
      <c r="C27" s="15"/>
      <c r="D27" s="47"/>
      <c r="E27" s="23"/>
      <c r="F27" s="23"/>
      <c r="G27" s="33"/>
    </row>
    <row r="28" spans="1:7" x14ac:dyDescent="0.25">
      <c r="A28" s="3" t="s">
        <v>30</v>
      </c>
      <c r="B28" s="42">
        <v>16145.92</v>
      </c>
      <c r="C28" s="15">
        <v>13332.31</v>
      </c>
      <c r="D28" s="47">
        <v>12985.2</v>
      </c>
      <c r="E28" s="23">
        <v>6591.06</v>
      </c>
      <c r="F28" s="23">
        <v>12000</v>
      </c>
      <c r="G28" s="33">
        <v>12000</v>
      </c>
    </row>
    <row r="29" spans="1:7" x14ac:dyDescent="0.25">
      <c r="A29" s="3" t="s">
        <v>31</v>
      </c>
      <c r="B29" s="42">
        <v>9.94</v>
      </c>
      <c r="C29" s="15">
        <v>13.79</v>
      </c>
      <c r="D29" s="47">
        <v>32.450000000000003</v>
      </c>
      <c r="E29" s="23">
        <v>57.04</v>
      </c>
      <c r="F29" s="23">
        <v>15</v>
      </c>
      <c r="G29" s="33">
        <v>15</v>
      </c>
    </row>
    <row r="30" spans="1:7" x14ac:dyDescent="0.25">
      <c r="A30" s="3" t="s">
        <v>32</v>
      </c>
      <c r="B30" s="42">
        <v>1456.96</v>
      </c>
      <c r="C30" s="15">
        <v>1975.39</v>
      </c>
      <c r="D30" s="47">
        <v>577.79</v>
      </c>
      <c r="E30" s="23">
        <v>27.16</v>
      </c>
      <c r="F30" s="23">
        <v>500</v>
      </c>
      <c r="G30" s="33">
        <v>500</v>
      </c>
    </row>
    <row r="31" spans="1:7" x14ac:dyDescent="0.25">
      <c r="A31" s="4" t="s">
        <v>33</v>
      </c>
      <c r="B31" s="43">
        <f>SUM(B28:B30)</f>
        <v>17612.82</v>
      </c>
      <c r="C31" s="16">
        <f t="shared" ref="C31" si="1">SUM(C28:C30)</f>
        <v>15321.49</v>
      </c>
      <c r="D31" s="48">
        <f t="shared" ref="D31" si="2">SUM(D28:D30)</f>
        <v>13595.440000000002</v>
      </c>
      <c r="E31" s="24">
        <f>SUM(E28:E30)</f>
        <v>6675.26</v>
      </c>
      <c r="F31" s="24">
        <f>SUM(F28:F30)</f>
        <v>12515</v>
      </c>
      <c r="G31" s="34">
        <f>SUM(G28:G30)</f>
        <v>12515</v>
      </c>
    </row>
    <row r="32" spans="1:7" x14ac:dyDescent="0.25">
      <c r="A32" s="5" t="s">
        <v>34</v>
      </c>
      <c r="B32" s="42"/>
      <c r="C32" s="15"/>
      <c r="D32" s="47"/>
      <c r="E32" s="23"/>
      <c r="F32" s="23"/>
      <c r="G32" s="33"/>
    </row>
    <row r="33" spans="1:7" x14ac:dyDescent="0.25">
      <c r="A33" s="3" t="s">
        <v>35</v>
      </c>
      <c r="B33" s="42"/>
      <c r="C33" s="15">
        <v>1700</v>
      </c>
      <c r="D33" s="47">
        <v>750</v>
      </c>
      <c r="E33" s="23">
        <v>0</v>
      </c>
      <c r="F33" s="23"/>
      <c r="G33" s="33"/>
    </row>
    <row r="34" spans="1:7" x14ac:dyDescent="0.25">
      <c r="A34" s="3" t="s">
        <v>36</v>
      </c>
      <c r="B34" s="42">
        <v>4917.75</v>
      </c>
      <c r="C34" s="15">
        <v>15867</v>
      </c>
      <c r="D34" s="47">
        <v>10160.709999999999</v>
      </c>
      <c r="E34" s="23">
        <v>0</v>
      </c>
      <c r="F34" s="23">
        <v>10000</v>
      </c>
      <c r="G34" s="33">
        <v>10000</v>
      </c>
    </row>
    <row r="35" spans="1:7" x14ac:dyDescent="0.25">
      <c r="A35" s="3" t="s">
        <v>37</v>
      </c>
      <c r="B35" s="42">
        <v>15887.92</v>
      </c>
      <c r="C35" s="15">
        <v>5426</v>
      </c>
      <c r="D35" s="47">
        <v>9558.3700000000008</v>
      </c>
      <c r="E35" s="23">
        <v>15968</v>
      </c>
      <c r="F35" s="23"/>
      <c r="G35" s="33"/>
    </row>
    <row r="36" spans="1:7" x14ac:dyDescent="0.25">
      <c r="A36" s="3" t="s">
        <v>38</v>
      </c>
      <c r="B36" s="42">
        <v>9576.94</v>
      </c>
      <c r="C36" s="15">
        <v>7003.33</v>
      </c>
      <c r="D36" s="47">
        <v>5437.45</v>
      </c>
      <c r="E36" s="23">
        <v>7618.5</v>
      </c>
      <c r="F36" s="23">
        <v>3900</v>
      </c>
      <c r="G36" s="33">
        <v>5800</v>
      </c>
    </row>
    <row r="37" spans="1:7" x14ac:dyDescent="0.25">
      <c r="A37" s="3" t="s">
        <v>39</v>
      </c>
      <c r="B37" s="42">
        <v>16950.79</v>
      </c>
      <c r="C37" s="15">
        <v>15245.62</v>
      </c>
      <c r="D37" s="47">
        <v>10186.450000000001</v>
      </c>
      <c r="E37" s="23">
        <v>5879.1</v>
      </c>
      <c r="F37" s="23">
        <v>12000</v>
      </c>
      <c r="G37" s="33">
        <v>12827</v>
      </c>
    </row>
    <row r="38" spans="1:7" x14ac:dyDescent="0.25">
      <c r="A38" s="3" t="s">
        <v>40</v>
      </c>
      <c r="B38" s="42">
        <v>13500</v>
      </c>
      <c r="C38" s="15">
        <v>13500</v>
      </c>
      <c r="D38" s="47">
        <v>10949.52</v>
      </c>
      <c r="E38" s="23">
        <v>2700</v>
      </c>
      <c r="F38" s="23">
        <v>13500</v>
      </c>
      <c r="G38" s="33">
        <v>5400</v>
      </c>
    </row>
    <row r="39" spans="1:7" x14ac:dyDescent="0.25">
      <c r="A39" s="3" t="s">
        <v>41</v>
      </c>
      <c r="B39" s="42"/>
      <c r="C39" s="15"/>
      <c r="D39" s="47"/>
      <c r="E39" s="23">
        <v>0</v>
      </c>
      <c r="F39" s="23">
        <v>1000</v>
      </c>
      <c r="G39" s="33">
        <v>1000</v>
      </c>
    </row>
    <row r="40" spans="1:7" x14ac:dyDescent="0.25">
      <c r="A40" s="3" t="s">
        <v>42</v>
      </c>
      <c r="B40" s="42"/>
      <c r="C40" s="15"/>
      <c r="D40" s="47"/>
      <c r="E40" s="23">
        <v>0</v>
      </c>
      <c r="F40" s="23">
        <v>1000</v>
      </c>
      <c r="G40" s="33">
        <v>1000</v>
      </c>
    </row>
    <row r="41" spans="1:7" x14ac:dyDescent="0.25">
      <c r="A41" s="3" t="s">
        <v>43</v>
      </c>
      <c r="B41" s="69"/>
      <c r="C41" s="70"/>
      <c r="D41" s="71"/>
      <c r="E41" s="72"/>
      <c r="F41" s="72"/>
      <c r="G41" s="73">
        <v>2000</v>
      </c>
    </row>
    <row r="42" spans="1:7" x14ac:dyDescent="0.25">
      <c r="A42" s="3" t="s">
        <v>44</v>
      </c>
      <c r="B42" s="69"/>
      <c r="C42" s="70">
        <v>5260</v>
      </c>
      <c r="D42" s="71"/>
      <c r="E42" s="72"/>
      <c r="F42" s="72"/>
      <c r="G42" s="73"/>
    </row>
    <row r="43" spans="1:7" x14ac:dyDescent="0.25">
      <c r="A43" s="67" t="s">
        <v>45</v>
      </c>
      <c r="B43" s="55">
        <v>82000</v>
      </c>
      <c r="C43" s="56">
        <v>40000</v>
      </c>
      <c r="D43" s="57">
        <v>12000</v>
      </c>
      <c r="E43" s="58"/>
      <c r="F43" s="58">
        <v>15000</v>
      </c>
      <c r="G43" s="33">
        <v>15000</v>
      </c>
    </row>
    <row r="44" spans="1:7" x14ac:dyDescent="0.25">
      <c r="A44" s="80" t="s">
        <v>46</v>
      </c>
      <c r="B44" s="59"/>
      <c r="C44" s="60"/>
      <c r="D44" s="61"/>
      <c r="E44" s="62"/>
      <c r="F44" s="62"/>
      <c r="G44" s="33">
        <v>5000</v>
      </c>
    </row>
    <row r="45" spans="1:7" x14ac:dyDescent="0.25">
      <c r="A45" s="68" t="s">
        <v>47</v>
      </c>
      <c r="B45" s="63">
        <f>SUM(B34:B43)</f>
        <v>142833.4</v>
      </c>
      <c r="C45" s="64">
        <f>SUM(C33:C43)</f>
        <v>104001.95000000001</v>
      </c>
      <c r="D45" s="65">
        <f>SUM(D33:D43)</f>
        <v>59042.5</v>
      </c>
      <c r="E45" s="66">
        <f>SUM(E33:E43)</f>
        <v>32165.599999999999</v>
      </c>
      <c r="F45" s="66">
        <f>SUM(F33:F43)</f>
        <v>56400</v>
      </c>
      <c r="G45" s="34">
        <f>SUM(G33:G44)</f>
        <v>58027</v>
      </c>
    </row>
    <row r="46" spans="1:7" x14ac:dyDescent="0.25">
      <c r="A46" s="4"/>
      <c r="B46" s="74"/>
      <c r="C46" s="75"/>
      <c r="D46" s="76"/>
      <c r="E46" s="77"/>
      <c r="F46" s="77"/>
      <c r="G46" s="78"/>
    </row>
    <row r="47" spans="1:7" x14ac:dyDescent="0.25">
      <c r="A47" s="6" t="s">
        <v>48</v>
      </c>
      <c r="B47" s="44">
        <f>SUM(B26,B31,B45,)</f>
        <v>237485.1</v>
      </c>
      <c r="C47" s="17">
        <f t="shared" ref="C47" si="3">SUM(C26,C31,C45,)</f>
        <v>203969.01</v>
      </c>
      <c r="D47" s="52">
        <f t="shared" ref="D47" si="4">SUM(D26,D31,D45,)</f>
        <v>153110.92000000001</v>
      </c>
      <c r="E47" s="25">
        <f>SUM(E26+E31+E45)</f>
        <v>74303.3</v>
      </c>
      <c r="F47" s="25">
        <f>SUM(F26,F31,F45,)</f>
        <v>149015</v>
      </c>
      <c r="G47" s="35">
        <f>SUM(G26,G31,G45,)</f>
        <v>152992</v>
      </c>
    </row>
    <row r="48" spans="1:7" x14ac:dyDescent="0.25">
      <c r="A48" s="2"/>
      <c r="B48" s="42"/>
      <c r="C48" s="15"/>
      <c r="D48" s="47"/>
      <c r="E48" s="23"/>
      <c r="F48" s="23"/>
      <c r="G48" s="33"/>
    </row>
    <row r="49" spans="1:8" x14ac:dyDescent="0.25">
      <c r="A49" s="2"/>
      <c r="B49" s="42"/>
      <c r="C49" s="15"/>
      <c r="D49" s="47"/>
      <c r="E49" s="23"/>
      <c r="F49" s="23"/>
      <c r="G49" s="33"/>
    </row>
    <row r="50" spans="1:8" x14ac:dyDescent="0.25">
      <c r="A50" s="2" t="s">
        <v>49</v>
      </c>
      <c r="B50" s="42"/>
      <c r="C50" s="15"/>
      <c r="D50" s="50" t="s">
        <v>50</v>
      </c>
      <c r="E50" s="21"/>
      <c r="F50" s="21"/>
      <c r="G50" s="31"/>
      <c r="H50" t="s">
        <v>50</v>
      </c>
    </row>
    <row r="51" spans="1:8" x14ac:dyDescent="0.25">
      <c r="A51" s="5" t="s">
        <v>51</v>
      </c>
      <c r="B51" s="42"/>
      <c r="C51" s="15"/>
      <c r="D51" s="47" t="s">
        <v>50</v>
      </c>
      <c r="E51" s="23"/>
      <c r="F51" s="23"/>
      <c r="G51" s="33"/>
      <c r="H51" s="11"/>
    </row>
    <row r="52" spans="1:8" x14ac:dyDescent="0.25">
      <c r="A52" s="3" t="s">
        <v>52</v>
      </c>
      <c r="B52" s="45">
        <v>11762.64</v>
      </c>
      <c r="C52" s="18">
        <v>2224.98</v>
      </c>
      <c r="D52" s="53">
        <v>8899.92</v>
      </c>
      <c r="E52" s="26">
        <v>4582.4399999999996</v>
      </c>
      <c r="F52" s="26">
        <v>9167</v>
      </c>
      <c r="G52" s="36">
        <v>9440</v>
      </c>
      <c r="H52" s="38" t="s">
        <v>50</v>
      </c>
    </row>
    <row r="53" spans="1:8" x14ac:dyDescent="0.25">
      <c r="A53" s="3" t="s">
        <v>53</v>
      </c>
      <c r="B53" s="45">
        <v>5755.28</v>
      </c>
      <c r="C53" s="18">
        <v>1265.8499999999999</v>
      </c>
      <c r="D53" s="53">
        <v>5063.3999999999996</v>
      </c>
      <c r="E53" s="26">
        <v>2172.9499999999998</v>
      </c>
      <c r="F53" s="26">
        <v>4176</v>
      </c>
      <c r="G53" s="36">
        <v>5372</v>
      </c>
      <c r="H53" s="38" t="s">
        <v>50</v>
      </c>
    </row>
    <row r="54" spans="1:8" x14ac:dyDescent="0.25">
      <c r="A54" s="3" t="s">
        <v>54</v>
      </c>
      <c r="B54" s="45">
        <v>71941.600000000006</v>
      </c>
      <c r="C54" s="18">
        <v>14461</v>
      </c>
      <c r="D54" s="53">
        <v>51761.599999999999</v>
      </c>
      <c r="E54" s="26">
        <v>26076.54</v>
      </c>
      <c r="F54" s="26">
        <v>52200</v>
      </c>
      <c r="G54" s="36">
        <v>53718</v>
      </c>
      <c r="H54" s="38" t="s">
        <v>50</v>
      </c>
    </row>
    <row r="55" spans="1:8" x14ac:dyDescent="0.25">
      <c r="A55" s="3" t="s">
        <v>55</v>
      </c>
      <c r="B55" s="45"/>
      <c r="C55" s="18">
        <v>520.73</v>
      </c>
      <c r="D55" s="53">
        <v>1480.22</v>
      </c>
      <c r="E55" s="26">
        <v>787.99</v>
      </c>
      <c r="F55" s="26">
        <v>1300</v>
      </c>
      <c r="G55" s="36">
        <v>1321</v>
      </c>
      <c r="H55" s="11"/>
    </row>
    <row r="56" spans="1:8" x14ac:dyDescent="0.25">
      <c r="A56" s="3" t="s">
        <v>56</v>
      </c>
      <c r="B56" s="42">
        <v>1778.45</v>
      </c>
      <c r="C56" s="15">
        <v>30.34</v>
      </c>
      <c r="D56" s="47">
        <v>64.67</v>
      </c>
      <c r="E56" s="23">
        <v>58.01</v>
      </c>
      <c r="F56" s="23">
        <v>250</v>
      </c>
      <c r="G56" s="33">
        <v>250</v>
      </c>
      <c r="H56" s="38" t="s">
        <v>50</v>
      </c>
    </row>
    <row r="57" spans="1:8" x14ac:dyDescent="0.25">
      <c r="A57" s="3" t="s">
        <v>57</v>
      </c>
      <c r="B57" s="45">
        <v>450</v>
      </c>
      <c r="C57" s="18"/>
      <c r="D57" s="53">
        <v>0</v>
      </c>
      <c r="E57" s="26">
        <v>0</v>
      </c>
      <c r="F57" s="26">
        <v>450</v>
      </c>
      <c r="G57" s="36">
        <v>450</v>
      </c>
      <c r="H57" s="38" t="s">
        <v>50</v>
      </c>
    </row>
    <row r="58" spans="1:8" x14ac:dyDescent="0.25">
      <c r="A58" s="3" t="s">
        <v>58</v>
      </c>
      <c r="B58" s="42">
        <v>1260</v>
      </c>
      <c r="C58" s="15">
        <v>403.65</v>
      </c>
      <c r="D58" s="47">
        <v>1614.6</v>
      </c>
      <c r="E58" s="23">
        <v>807.3</v>
      </c>
      <c r="F58" s="23">
        <v>1615</v>
      </c>
      <c r="G58" s="33">
        <v>1663</v>
      </c>
      <c r="H58" s="38" t="s">
        <v>50</v>
      </c>
    </row>
    <row r="59" spans="1:8" x14ac:dyDescent="0.25">
      <c r="A59" s="3" t="s">
        <v>59</v>
      </c>
      <c r="B59" s="42">
        <v>7880.66</v>
      </c>
      <c r="C59" s="15">
        <v>2489.12</v>
      </c>
      <c r="D59" s="47">
        <v>12037.78</v>
      </c>
      <c r="E59" s="23">
        <v>4794.49</v>
      </c>
      <c r="F59" s="23">
        <v>10757</v>
      </c>
      <c r="G59" s="33">
        <v>12000</v>
      </c>
      <c r="H59" s="38" t="s">
        <v>50</v>
      </c>
    </row>
    <row r="60" spans="1:8" x14ac:dyDescent="0.25">
      <c r="A60" s="4" t="s">
        <v>60</v>
      </c>
      <c r="B60" s="43">
        <f>SUM(B52:B59)</f>
        <v>100828.63</v>
      </c>
      <c r="C60" s="16">
        <f t="shared" ref="C60" si="5">SUM(C52:C59)</f>
        <v>21395.670000000002</v>
      </c>
      <c r="D60" s="48">
        <f t="shared" ref="D60" si="6">SUM(D52:D59)</f>
        <v>80922.19</v>
      </c>
      <c r="E60" s="24">
        <f>SUM(E52:E59)</f>
        <v>39279.72</v>
      </c>
      <c r="F60" s="24">
        <f>SUM(F52:F59)</f>
        <v>79915</v>
      </c>
      <c r="G60" s="34">
        <f>SUM(G52:G59)</f>
        <v>84214</v>
      </c>
      <c r="H60" s="10" t="s">
        <v>50</v>
      </c>
    </row>
    <row r="61" spans="1:8" x14ac:dyDescent="0.25">
      <c r="A61" s="5" t="s">
        <v>61</v>
      </c>
      <c r="B61" s="42"/>
      <c r="C61" s="15"/>
      <c r="D61" s="47"/>
      <c r="E61" s="23"/>
      <c r="F61" s="23"/>
      <c r="G61" s="33"/>
    </row>
    <row r="62" spans="1:8" x14ac:dyDescent="0.25">
      <c r="A62" s="3" t="s">
        <v>52</v>
      </c>
      <c r="B62" s="45">
        <v>5753.06</v>
      </c>
      <c r="C62" s="18">
        <v>11762.72</v>
      </c>
      <c r="D62" s="53"/>
      <c r="E62" s="26"/>
      <c r="F62" s="26"/>
      <c r="G62" s="36"/>
    </row>
    <row r="63" spans="1:8" x14ac:dyDescent="0.25">
      <c r="A63" s="3" t="s">
        <v>58</v>
      </c>
      <c r="B63" s="45">
        <v>813.75</v>
      </c>
      <c r="C63" s="18">
        <v>840</v>
      </c>
      <c r="D63" s="53"/>
      <c r="E63" s="26" t="s">
        <v>1</v>
      </c>
      <c r="F63" s="26"/>
      <c r="G63" s="36"/>
    </row>
    <row r="64" spans="1:8" x14ac:dyDescent="0.25">
      <c r="A64" s="3" t="s">
        <v>53</v>
      </c>
      <c r="B64" s="45">
        <v>3205.86</v>
      </c>
      <c r="C64" s="18">
        <v>5752.8</v>
      </c>
      <c r="D64" s="53"/>
      <c r="E64" s="26"/>
      <c r="F64" s="26"/>
      <c r="G64" s="36"/>
    </row>
    <row r="65" spans="1:7" x14ac:dyDescent="0.25">
      <c r="A65" s="3" t="s">
        <v>54</v>
      </c>
      <c r="B65" s="45">
        <v>41341.230000000003</v>
      </c>
      <c r="C65" s="18">
        <v>71910.080000000002</v>
      </c>
      <c r="D65" s="53"/>
      <c r="E65" s="26"/>
      <c r="F65" s="26"/>
      <c r="G65" s="36"/>
    </row>
    <row r="66" spans="1:7" x14ac:dyDescent="0.25">
      <c r="A66" s="3" t="s">
        <v>57</v>
      </c>
      <c r="B66" s="42">
        <v>250</v>
      </c>
      <c r="C66" s="15"/>
      <c r="D66" s="47"/>
      <c r="E66" s="23"/>
      <c r="F66" s="23"/>
      <c r="G66" s="33"/>
    </row>
    <row r="67" spans="1:7" x14ac:dyDescent="0.25">
      <c r="A67" s="3" t="s">
        <v>62</v>
      </c>
      <c r="B67" s="42">
        <v>84.51</v>
      </c>
      <c r="C67" s="15">
        <v>1463.03</v>
      </c>
      <c r="D67" s="47"/>
      <c r="E67" s="23"/>
      <c r="F67" s="23"/>
      <c r="G67" s="33"/>
    </row>
    <row r="68" spans="1:7" x14ac:dyDescent="0.25">
      <c r="A68" s="3" t="s">
        <v>63</v>
      </c>
      <c r="B68" s="42">
        <v>7991.39</v>
      </c>
      <c r="C68" s="15">
        <v>6257.52</v>
      </c>
      <c r="D68" s="47"/>
      <c r="E68" s="23"/>
      <c r="F68" s="23"/>
      <c r="G68" s="33"/>
    </row>
    <row r="69" spans="1:7" x14ac:dyDescent="0.25">
      <c r="A69" s="4" t="s">
        <v>64</v>
      </c>
      <c r="B69" s="43">
        <f>SUM(B62:B68)</f>
        <v>59439.8</v>
      </c>
      <c r="C69" s="16">
        <f>SUM(C62:C68)</f>
        <v>97986.150000000009</v>
      </c>
      <c r="D69" s="48"/>
      <c r="E69" s="24"/>
      <c r="F69" s="24"/>
      <c r="G69" s="34"/>
    </row>
    <row r="70" spans="1:7" x14ac:dyDescent="0.25">
      <c r="A70" s="4"/>
      <c r="B70" s="43"/>
      <c r="C70" s="16"/>
      <c r="D70" s="48"/>
      <c r="E70" s="24"/>
      <c r="F70" s="24"/>
      <c r="G70" s="34"/>
    </row>
    <row r="71" spans="1:7" x14ac:dyDescent="0.25">
      <c r="A71" s="5" t="s">
        <v>65</v>
      </c>
      <c r="B71" s="42"/>
      <c r="C71" s="15"/>
      <c r="D71" s="47"/>
      <c r="E71" s="23"/>
      <c r="F71" s="23"/>
      <c r="G71" s="33"/>
    </row>
    <row r="72" spans="1:7" x14ac:dyDescent="0.25">
      <c r="A72" s="3" t="s">
        <v>66</v>
      </c>
      <c r="B72" s="42">
        <v>5709.74</v>
      </c>
      <c r="C72" s="15">
        <v>5090.8</v>
      </c>
      <c r="D72" s="47">
        <v>6618.15</v>
      </c>
      <c r="E72" s="23">
        <v>3373.78</v>
      </c>
      <c r="F72" s="23">
        <v>5500</v>
      </c>
      <c r="G72" s="33">
        <v>6875</v>
      </c>
    </row>
    <row r="73" spans="1:7" x14ac:dyDescent="0.25">
      <c r="A73" s="3" t="s">
        <v>67</v>
      </c>
      <c r="B73" s="42">
        <v>3244.38</v>
      </c>
      <c r="C73" s="15">
        <v>4089.68</v>
      </c>
      <c r="D73" s="47">
        <v>3803.84</v>
      </c>
      <c r="E73" s="23">
        <v>1734.99</v>
      </c>
      <c r="F73" s="23">
        <v>3600</v>
      </c>
      <c r="G73" s="33">
        <v>3600</v>
      </c>
    </row>
    <row r="74" spans="1:7" x14ac:dyDescent="0.25">
      <c r="A74" s="3" t="s">
        <v>68</v>
      </c>
      <c r="B74" s="42">
        <v>436.79</v>
      </c>
      <c r="C74" s="15">
        <v>389.48</v>
      </c>
      <c r="D74" s="47">
        <v>531.54</v>
      </c>
      <c r="E74" s="23">
        <v>271.86</v>
      </c>
      <c r="F74" s="23">
        <v>425</v>
      </c>
      <c r="G74" s="33">
        <v>526</v>
      </c>
    </row>
    <row r="75" spans="1:7" x14ac:dyDescent="0.25">
      <c r="A75" s="3" t="s">
        <v>69</v>
      </c>
      <c r="B75" s="42">
        <v>248.19</v>
      </c>
      <c r="C75" s="15">
        <v>312.83</v>
      </c>
      <c r="D75" s="47">
        <v>313.95</v>
      </c>
      <c r="E75" s="23">
        <v>146.5</v>
      </c>
      <c r="F75" s="23">
        <v>275</v>
      </c>
      <c r="G75" s="33">
        <v>283</v>
      </c>
    </row>
    <row r="76" spans="1:7" x14ac:dyDescent="0.25">
      <c r="A76" s="3" t="s">
        <v>70</v>
      </c>
      <c r="B76" s="42"/>
      <c r="C76" s="15"/>
      <c r="D76" s="47">
        <v>630</v>
      </c>
      <c r="E76" s="23">
        <v>360</v>
      </c>
      <c r="F76" s="23"/>
      <c r="G76" s="33">
        <v>744</v>
      </c>
    </row>
    <row r="77" spans="1:7" x14ac:dyDescent="0.25">
      <c r="A77" s="4" t="s">
        <v>71</v>
      </c>
      <c r="B77" s="43">
        <f>SUM(B72:B75)</f>
        <v>9639.1</v>
      </c>
      <c r="C77" s="16">
        <f t="shared" ref="C77" si="7">SUM(C72:C75)</f>
        <v>9882.7899999999991</v>
      </c>
      <c r="D77" s="48">
        <f>SUM(D72:D76)</f>
        <v>11897.48</v>
      </c>
      <c r="E77" s="24">
        <f>SUM(E72:E76)</f>
        <v>5887.13</v>
      </c>
      <c r="F77" s="24">
        <f>SUM(F72:F75)</f>
        <v>9800</v>
      </c>
      <c r="G77" s="34">
        <f>SUM(G72:G76)</f>
        <v>12028</v>
      </c>
    </row>
    <row r="78" spans="1:7" x14ac:dyDescent="0.25">
      <c r="A78" s="5" t="s">
        <v>72</v>
      </c>
      <c r="B78" s="42"/>
      <c r="C78" s="15"/>
      <c r="D78" s="47"/>
      <c r="E78" s="23"/>
      <c r="F78" s="23"/>
      <c r="G78" s="33"/>
    </row>
    <row r="79" spans="1:7" x14ac:dyDescent="0.25">
      <c r="A79" s="3" t="s">
        <v>73</v>
      </c>
      <c r="B79" s="42">
        <v>3082</v>
      </c>
      <c r="C79" s="15">
        <v>2931</v>
      </c>
      <c r="D79" s="47">
        <v>4064</v>
      </c>
      <c r="E79" s="23">
        <v>4122</v>
      </c>
      <c r="F79" s="23">
        <v>3500</v>
      </c>
      <c r="G79" s="33">
        <v>4400</v>
      </c>
    </row>
    <row r="80" spans="1:7" x14ac:dyDescent="0.25">
      <c r="A80" s="3" t="s">
        <v>74</v>
      </c>
      <c r="B80" s="42">
        <v>3058.93</v>
      </c>
      <c r="C80" s="15">
        <v>3873.55</v>
      </c>
      <c r="D80" s="47">
        <v>3350.45</v>
      </c>
      <c r="E80" s="23">
        <v>1611.97</v>
      </c>
      <c r="F80" s="23">
        <v>3000</v>
      </c>
      <c r="G80" s="33">
        <v>3500</v>
      </c>
    </row>
    <row r="81" spans="1:7" x14ac:dyDescent="0.25">
      <c r="A81" s="3" t="s">
        <v>40</v>
      </c>
      <c r="B81" s="42">
        <v>7902.2</v>
      </c>
      <c r="C81" s="15">
        <v>8112.34</v>
      </c>
      <c r="D81" s="47">
        <v>9681.9699999999993</v>
      </c>
      <c r="E81" s="23">
        <v>6191.2</v>
      </c>
      <c r="F81" s="23">
        <v>8250</v>
      </c>
      <c r="G81" s="33">
        <v>5000</v>
      </c>
    </row>
    <row r="82" spans="1:7" x14ac:dyDescent="0.25">
      <c r="A82" s="4" t="s">
        <v>75</v>
      </c>
      <c r="B82" s="43">
        <f t="shared" ref="B82:F82" si="8">SUM(B79:B81)</f>
        <v>14043.130000000001</v>
      </c>
      <c r="C82" s="16">
        <f t="shared" si="8"/>
        <v>14916.89</v>
      </c>
      <c r="D82" s="48">
        <f t="shared" si="8"/>
        <v>17096.419999999998</v>
      </c>
      <c r="E82" s="24">
        <f t="shared" si="8"/>
        <v>11925.17</v>
      </c>
      <c r="F82" s="24">
        <f t="shared" si="8"/>
        <v>14750</v>
      </c>
      <c r="G82" s="34">
        <f>SUM(G79:G81)</f>
        <v>12900</v>
      </c>
    </row>
    <row r="83" spans="1:7" x14ac:dyDescent="0.25">
      <c r="A83" s="5" t="s">
        <v>76</v>
      </c>
      <c r="B83" s="42"/>
      <c r="C83" s="15"/>
      <c r="D83" s="47"/>
      <c r="E83" s="23"/>
      <c r="F83" s="23"/>
      <c r="G83" s="33"/>
    </row>
    <row r="84" spans="1:7" x14ac:dyDescent="0.25">
      <c r="A84" s="3" t="s">
        <v>77</v>
      </c>
      <c r="B84" s="42">
        <v>4109.17</v>
      </c>
      <c r="C84" s="15">
        <v>13717.44</v>
      </c>
      <c r="D84" s="47">
        <v>11990.74</v>
      </c>
      <c r="E84" s="23">
        <v>1000</v>
      </c>
      <c r="F84" s="23">
        <v>8000</v>
      </c>
      <c r="G84" s="33">
        <v>8000</v>
      </c>
    </row>
    <row r="85" spans="1:7" x14ac:dyDescent="0.25">
      <c r="A85" s="3" t="s">
        <v>78</v>
      </c>
      <c r="B85" s="42">
        <v>2465.91</v>
      </c>
      <c r="C85" s="15">
        <v>5232.45</v>
      </c>
      <c r="D85" s="47" t="s">
        <v>50</v>
      </c>
      <c r="E85" s="23"/>
      <c r="F85" s="23"/>
      <c r="G85" s="33"/>
    </row>
    <row r="86" spans="1:7" x14ac:dyDescent="0.25">
      <c r="A86" s="3" t="s">
        <v>79</v>
      </c>
      <c r="B86" s="42">
        <v>2129.62</v>
      </c>
      <c r="C86" s="15">
        <v>1655.54</v>
      </c>
      <c r="D86" s="47">
        <v>1602.05</v>
      </c>
      <c r="E86" s="23">
        <v>2104.52</v>
      </c>
      <c r="F86" s="23">
        <v>1500</v>
      </c>
      <c r="G86" s="33">
        <v>2000</v>
      </c>
    </row>
    <row r="87" spans="1:7" x14ac:dyDescent="0.25">
      <c r="A87" s="3" t="s">
        <v>80</v>
      </c>
      <c r="B87" s="42">
        <v>2063.86</v>
      </c>
      <c r="C87" s="15">
        <v>4127.0200000000004</v>
      </c>
      <c r="D87" s="47" t="s">
        <v>50</v>
      </c>
      <c r="E87" s="23"/>
      <c r="F87" s="23"/>
      <c r="G87" s="33"/>
    </row>
    <row r="88" spans="1:7" x14ac:dyDescent="0.25">
      <c r="A88" s="3" t="s">
        <v>81</v>
      </c>
      <c r="B88" s="42"/>
      <c r="C88" s="15"/>
      <c r="D88" s="47">
        <v>6806.84</v>
      </c>
      <c r="E88" s="23">
        <v>2934.72</v>
      </c>
      <c r="F88" s="23">
        <v>6750</v>
      </c>
      <c r="G88" s="33">
        <v>6750</v>
      </c>
    </row>
    <row r="89" spans="1:7" x14ac:dyDescent="0.25">
      <c r="A89" s="3" t="s">
        <v>43</v>
      </c>
      <c r="B89" s="42"/>
      <c r="C89" s="15"/>
      <c r="D89" s="47">
        <v>5342.49</v>
      </c>
      <c r="E89" s="23"/>
      <c r="F89" s="23"/>
      <c r="G89" s="33"/>
    </row>
    <row r="90" spans="1:7" x14ac:dyDescent="0.25">
      <c r="A90" s="4" t="s">
        <v>82</v>
      </c>
      <c r="B90" s="43">
        <f>SUM(B84:B87)</f>
        <v>10768.560000000001</v>
      </c>
      <c r="C90" s="16">
        <f t="shared" ref="C90" si="9">SUM(C84:C87)</f>
        <v>24732.45</v>
      </c>
      <c r="D90" s="48">
        <f>SUM(D84:D89)</f>
        <v>25742.119999999995</v>
      </c>
      <c r="E90" s="24">
        <f>SUM(E84:E89)</f>
        <v>6039.24</v>
      </c>
      <c r="F90" s="24">
        <f>SUM(F84:F88)</f>
        <v>16250</v>
      </c>
      <c r="G90" s="34">
        <f>SUM(G84:G89)</f>
        <v>16750</v>
      </c>
    </row>
    <row r="91" spans="1:7" x14ac:dyDescent="0.25">
      <c r="A91" s="5" t="s">
        <v>83</v>
      </c>
      <c r="B91" s="42"/>
      <c r="C91" s="15"/>
      <c r="D91" s="47"/>
      <c r="E91" s="23"/>
      <c r="F91" s="23"/>
      <c r="G91" s="33"/>
    </row>
    <row r="92" spans="1:7" x14ac:dyDescent="0.25">
      <c r="A92" s="3" t="s">
        <v>35</v>
      </c>
      <c r="B92" s="42"/>
      <c r="C92" s="15">
        <v>2153</v>
      </c>
      <c r="D92" s="47">
        <v>1614.75</v>
      </c>
      <c r="E92" s="23">
        <v>0</v>
      </c>
      <c r="F92" s="23"/>
      <c r="G92" s="33"/>
    </row>
    <row r="93" spans="1:7" x14ac:dyDescent="0.25">
      <c r="A93" s="3" t="s">
        <v>84</v>
      </c>
      <c r="B93" s="42">
        <v>950</v>
      </c>
      <c r="C93" s="15">
        <v>1000</v>
      </c>
      <c r="D93" s="47"/>
      <c r="E93" s="23">
        <v>1000</v>
      </c>
      <c r="F93" s="23"/>
      <c r="G93" s="33"/>
    </row>
    <row r="94" spans="1:7" x14ac:dyDescent="0.25">
      <c r="A94" s="3" t="s">
        <v>85</v>
      </c>
      <c r="B94" s="42"/>
      <c r="C94" s="15"/>
      <c r="D94" s="47"/>
      <c r="E94" s="23">
        <v>0</v>
      </c>
      <c r="F94" s="23">
        <v>1000</v>
      </c>
      <c r="G94" s="33">
        <v>1000</v>
      </c>
    </row>
    <row r="95" spans="1:7" x14ac:dyDescent="0.25">
      <c r="A95" s="3" t="s">
        <v>86</v>
      </c>
      <c r="B95" s="42"/>
      <c r="C95" s="15"/>
      <c r="D95" s="47"/>
      <c r="E95" s="23">
        <v>44.69</v>
      </c>
      <c r="F95" s="23">
        <v>1000</v>
      </c>
      <c r="G95" s="33">
        <v>1000</v>
      </c>
    </row>
    <row r="96" spans="1:7" x14ac:dyDescent="0.25">
      <c r="A96" s="3" t="s">
        <v>43</v>
      </c>
      <c r="B96" s="42"/>
      <c r="C96" s="15"/>
      <c r="D96" s="47"/>
      <c r="E96" s="23"/>
      <c r="F96" s="23"/>
      <c r="G96" s="33">
        <v>2000</v>
      </c>
    </row>
    <row r="97" spans="1:8" x14ac:dyDescent="0.25">
      <c r="A97" s="3" t="s">
        <v>37</v>
      </c>
      <c r="B97" s="42">
        <v>13757.93</v>
      </c>
      <c r="C97" s="15">
        <v>5270</v>
      </c>
      <c r="D97" s="47">
        <v>1299.96</v>
      </c>
      <c r="E97" s="23" t="s">
        <v>1</v>
      </c>
      <c r="F97" s="23"/>
      <c r="G97" s="33"/>
    </row>
    <row r="98" spans="1:8" x14ac:dyDescent="0.25">
      <c r="A98" s="3" t="s">
        <v>87</v>
      </c>
      <c r="B98" s="42"/>
      <c r="C98" s="15"/>
      <c r="D98" s="47">
        <v>8258.41</v>
      </c>
      <c r="E98" s="23">
        <v>16082.85</v>
      </c>
      <c r="F98" s="23"/>
      <c r="G98" s="33"/>
    </row>
    <row r="99" spans="1:8" x14ac:dyDescent="0.25">
      <c r="A99" s="3" t="s">
        <v>88</v>
      </c>
      <c r="B99" s="42">
        <v>5500</v>
      </c>
      <c r="C99" s="15">
        <v>5500</v>
      </c>
      <c r="D99" s="47">
        <v>5500</v>
      </c>
      <c r="E99" s="23">
        <v>2750</v>
      </c>
      <c r="F99" s="23">
        <v>5500</v>
      </c>
      <c r="G99" s="33">
        <v>5500</v>
      </c>
    </row>
    <row r="100" spans="1:8" x14ac:dyDescent="0.25">
      <c r="A100" s="3" t="s">
        <v>89</v>
      </c>
      <c r="B100" s="42">
        <v>4800</v>
      </c>
      <c r="C100" s="15">
        <v>4800</v>
      </c>
      <c r="D100" s="47">
        <v>4800</v>
      </c>
      <c r="E100" s="23">
        <v>2400</v>
      </c>
      <c r="F100" s="23">
        <v>4800</v>
      </c>
      <c r="G100" s="33">
        <v>4800</v>
      </c>
    </row>
    <row r="101" spans="1:8" x14ac:dyDescent="0.25">
      <c r="A101" s="3" t="s">
        <v>90</v>
      </c>
      <c r="B101" s="42">
        <v>2638.88</v>
      </c>
      <c r="C101" s="15">
        <v>3360.96</v>
      </c>
      <c r="D101" s="47">
        <v>253</v>
      </c>
      <c r="E101" s="23">
        <v>138</v>
      </c>
      <c r="F101" s="23">
        <v>3500</v>
      </c>
      <c r="G101" s="33">
        <v>300</v>
      </c>
    </row>
    <row r="102" spans="1:8" x14ac:dyDescent="0.25">
      <c r="A102" s="3" t="s">
        <v>91</v>
      </c>
      <c r="B102" s="42" t="s">
        <v>50</v>
      </c>
      <c r="C102" s="15"/>
      <c r="D102" s="47"/>
      <c r="E102" s="23">
        <v>0</v>
      </c>
      <c r="F102" s="23">
        <v>1000</v>
      </c>
      <c r="G102" s="33">
        <v>1000</v>
      </c>
    </row>
    <row r="103" spans="1:8" x14ac:dyDescent="0.25">
      <c r="A103" s="3" t="s">
        <v>92</v>
      </c>
      <c r="B103" s="42">
        <v>14933.15</v>
      </c>
      <c r="C103" s="15">
        <v>20260.07</v>
      </c>
      <c r="D103" s="47">
        <v>10000</v>
      </c>
      <c r="E103" s="23">
        <v>5130</v>
      </c>
      <c r="F103" s="23">
        <v>11500</v>
      </c>
      <c r="G103" s="33">
        <v>11500</v>
      </c>
    </row>
    <row r="104" spans="1:8" x14ac:dyDescent="0.25">
      <c r="A104" s="3" t="s">
        <v>46</v>
      </c>
      <c r="B104" s="42"/>
      <c r="C104" s="15"/>
      <c r="D104" s="47"/>
      <c r="E104" s="23"/>
      <c r="F104" s="23"/>
      <c r="G104" s="33"/>
    </row>
    <row r="105" spans="1:8" x14ac:dyDescent="0.25">
      <c r="A105" s="4" t="s">
        <v>93</v>
      </c>
      <c r="B105" s="43">
        <f>SUM(B93:B103)</f>
        <v>42579.96</v>
      </c>
      <c r="C105" s="16">
        <f>SUM(C92:C103)</f>
        <v>42344.03</v>
      </c>
      <c r="D105" s="48">
        <f>SUM(D92:D103)</f>
        <v>31726.12</v>
      </c>
      <c r="E105" s="24">
        <f>SUM(E92:E103)</f>
        <v>27545.54</v>
      </c>
      <c r="F105" s="24">
        <f>SUM(F92:F103)</f>
        <v>28300</v>
      </c>
      <c r="G105" s="34">
        <f>SUM(G92:G103)</f>
        <v>27100</v>
      </c>
    </row>
    <row r="106" spans="1:8" x14ac:dyDescent="0.25">
      <c r="A106" s="2"/>
      <c r="B106" s="42"/>
      <c r="C106" s="15"/>
      <c r="D106" s="47"/>
      <c r="E106" s="23"/>
      <c r="F106" s="23"/>
      <c r="G106" s="33"/>
    </row>
    <row r="107" spans="1:8" x14ac:dyDescent="0.25">
      <c r="A107" s="6" t="s">
        <v>94</v>
      </c>
      <c r="B107" s="44">
        <f>SUM(B60,B69,B77,B82,B90,B105,)</f>
        <v>237299.18</v>
      </c>
      <c r="C107" s="17">
        <f>SUM(C60,C69,C77,C82,C90,C105,)</f>
        <v>211257.98</v>
      </c>
      <c r="D107" s="52">
        <f>SUM(D60,D69,D77,D82,D90,D105,)</f>
        <v>167384.32999999999</v>
      </c>
      <c r="E107" s="25">
        <f>SUM(E60+E77+E82+E90+E105)</f>
        <v>90676.799999999988</v>
      </c>
      <c r="F107" s="25">
        <f>SUM(F60,F69,F77,F82,F90,F105,)</f>
        <v>149015</v>
      </c>
      <c r="G107" s="35">
        <f>SUM(G60,G69,G77,G82,G90,G105,)</f>
        <v>152992</v>
      </c>
      <c r="H107" s="10" t="s">
        <v>50</v>
      </c>
    </row>
    <row r="108" spans="1:8" x14ac:dyDescent="0.25">
      <c r="A108" s="2"/>
      <c r="B108" s="42"/>
      <c r="C108" s="15"/>
      <c r="D108" s="47"/>
      <c r="E108" s="23"/>
      <c r="F108" s="23"/>
      <c r="G108" s="33"/>
      <c r="H108" s="1"/>
    </row>
    <row r="109" spans="1:8" x14ac:dyDescent="0.25">
      <c r="A109" s="7" t="s">
        <v>95</v>
      </c>
      <c r="B109" s="46">
        <f t="shared" ref="B109:G109" si="10">SUM(B47-B107)</f>
        <v>185.92000000001281</v>
      </c>
      <c r="C109" s="19">
        <f t="shared" si="10"/>
        <v>-7288.9700000000012</v>
      </c>
      <c r="D109" s="54">
        <f t="shared" si="10"/>
        <v>-14273.409999999974</v>
      </c>
      <c r="E109" s="27">
        <f t="shared" si="10"/>
        <v>-16373.499999999985</v>
      </c>
      <c r="F109" s="27">
        <f t="shared" si="10"/>
        <v>0</v>
      </c>
      <c r="G109" s="37">
        <f t="shared" si="10"/>
        <v>0</v>
      </c>
      <c r="H109" s="10" t="s">
        <v>50</v>
      </c>
    </row>
    <row r="111" spans="1:8" x14ac:dyDescent="0.25">
      <c r="D111" t="s">
        <v>1</v>
      </c>
    </row>
  </sheetData>
  <pageMargins left="0.25" right="0.25" top="0.5" bottom="0.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Theda Good</dc:creator>
  <cp:keywords/>
  <dc:description/>
  <cp:lastModifiedBy>ritam</cp:lastModifiedBy>
  <cp:revision/>
  <dcterms:created xsi:type="dcterms:W3CDTF">2013-06-25T20:04:58Z</dcterms:created>
  <dcterms:modified xsi:type="dcterms:W3CDTF">2019-07-18T03:00:43Z</dcterms:modified>
  <cp:category/>
  <cp:contentStatus/>
</cp:coreProperties>
</file>